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72" tabRatio="689" activeTab="3"/>
  </bookViews>
  <sheets>
    <sheet name="Kontaktoplysninger" sheetId="1" r:id="rId1"/>
    <sheet name="Ansøgning til UT" sheetId="2" r:id="rId2"/>
    <sheet name="Tegning - Køretøj" sheetId="3" r:id="rId3"/>
    <sheet name="automatisk beregning" sheetId="4" r:id="rId4"/>
  </sheets>
  <definedNames>
    <definedName name="_xlnm.Print_Area" localSheetId="1">'Ansøgning til UT'!$A$1:$F$53</definedName>
    <definedName name="_xlnm.Print_Titles" localSheetId="1">'Ansøgning til UT'!$1:$8</definedName>
  </definedNames>
  <calcPr fullCalcOnLoad="1"/>
</workbook>
</file>

<file path=xl/sharedStrings.xml><?xml version="1.0" encoding="utf-8"?>
<sst xmlns="http://schemas.openxmlformats.org/spreadsheetml/2006/main" count="102" uniqueCount="87">
  <si>
    <t>Mail</t>
  </si>
  <si>
    <t>1a</t>
  </si>
  <si>
    <t>1b</t>
  </si>
  <si>
    <t>Antal</t>
  </si>
  <si>
    <t>A</t>
  </si>
  <si>
    <t>B</t>
  </si>
  <si>
    <t>C</t>
  </si>
  <si>
    <t>D</t>
  </si>
  <si>
    <t>E</t>
  </si>
  <si>
    <t>F</t>
  </si>
  <si>
    <t>G</t>
  </si>
  <si>
    <t>Fra</t>
  </si>
  <si>
    <t>Til</t>
  </si>
  <si>
    <t>Bestillingsdato</t>
  </si>
  <si>
    <t>Bestiller</t>
  </si>
  <si>
    <t>Jernbanevirksomhed</t>
  </si>
  <si>
    <t>Kontaktperson</t>
  </si>
  <si>
    <t>Telefonnummer</t>
  </si>
  <si>
    <t>Faktureringsadresse</t>
  </si>
  <si>
    <t>SE-Nr.</t>
  </si>
  <si>
    <t>a = bredde fra spormidte</t>
  </si>
  <si>
    <t>b = bredde fra spormidte</t>
  </si>
  <si>
    <t>Højde over skinne overkant</t>
  </si>
  <si>
    <t>12a bredde fra spormidte</t>
  </si>
  <si>
    <t>12b bredde fra spormidte</t>
  </si>
  <si>
    <t>Bredde fra spormidte</t>
  </si>
  <si>
    <t>Højde over so</t>
  </si>
  <si>
    <t>Ansøgning om befordringstilladelse for usædvanlig transport</t>
  </si>
  <si>
    <t>Gyldighedperiode</t>
  </si>
  <si>
    <t>Godsart</t>
  </si>
  <si>
    <t>Vogntype</t>
  </si>
  <si>
    <t>2b</t>
  </si>
  <si>
    <t>International mærkning</t>
  </si>
  <si>
    <t>Antal aksler</t>
  </si>
  <si>
    <t>Vognvægt i kg</t>
  </si>
  <si>
    <t>Godsvægt i kg</t>
  </si>
  <si>
    <t>Metervægt (Ton/m)</t>
  </si>
  <si>
    <t>Aksellast  (Ton)</t>
  </si>
  <si>
    <t>Godsets længde (mm)</t>
  </si>
  <si>
    <t>Kritiske mål:</t>
  </si>
  <si>
    <t>Bemærkninger</t>
  </si>
  <si>
    <t>Afsender</t>
  </si>
  <si>
    <t>20b</t>
  </si>
  <si>
    <t>Transportudøvere</t>
  </si>
  <si>
    <t>Afsenderstation</t>
  </si>
  <si>
    <t>Modtagerstation</t>
  </si>
  <si>
    <t>Grænsestationer</t>
  </si>
  <si>
    <t>Modtager</t>
  </si>
  <si>
    <t>Største hastighed</t>
  </si>
  <si>
    <t>Virksomme / uvirksomme bremser</t>
  </si>
  <si>
    <t>Evt. excentrisk last (på lang eller tværs)</t>
  </si>
  <si>
    <t>Andet relevant for befordringen</t>
  </si>
  <si>
    <t>Kundenummer</t>
  </si>
  <si>
    <t>Adresse</t>
  </si>
  <si>
    <t>Evt. henvisning til tidligere UT</t>
  </si>
  <si>
    <t>Aksel- / bogiecenter afstand (mm)</t>
  </si>
  <si>
    <t>Akselafstand i bogie (mm)</t>
  </si>
  <si>
    <t>Længde over puffer (mm)</t>
  </si>
  <si>
    <t>22/6-2018</t>
  </si>
  <si>
    <t>08/12-2018</t>
  </si>
  <si>
    <t>Banedanmark Læsseprofil</t>
  </si>
  <si>
    <t>Supplerende oplysninger ved køretøjer på egne hjul</t>
  </si>
  <si>
    <t>13 højde       over so</t>
  </si>
  <si>
    <t>22/5-2018</t>
  </si>
  <si>
    <t>Pkt.</t>
  </si>
  <si>
    <t>(De kritiske mål udfyldes kun hvis godset er profiloverskridende/ køretøjet ikke overholder UIC 505)</t>
  </si>
  <si>
    <t>Kontaktoplysninger</t>
  </si>
  <si>
    <t>Plader</t>
  </si>
  <si>
    <t>RIV</t>
  </si>
  <si>
    <t>Samms 709</t>
  </si>
  <si>
    <t>14 afstand fra aksel / bogiecenter mod vognmidte</t>
  </si>
  <si>
    <t>15 afstand fra aksel / bogiecenter mod vogneende</t>
  </si>
  <si>
    <t>BDK Cargo</t>
  </si>
  <si>
    <t>Fredericia</t>
  </si>
  <si>
    <t>Padborg</t>
  </si>
  <si>
    <t>BDK 8012-18</t>
  </si>
  <si>
    <t>Florin Tudose</t>
  </si>
  <si>
    <t>florin.tudose@bdkcargo.dk</t>
  </si>
  <si>
    <t>Carsten Niebuhrs Gade 49</t>
  </si>
  <si>
    <t>1577 København V</t>
  </si>
  <si>
    <t>Målsatte opstalter af køretøjer  (se eksempel under faneblad         'Tegning-Køretøj')</t>
  </si>
  <si>
    <t>Største højde over SO</t>
  </si>
  <si>
    <t>H</t>
  </si>
  <si>
    <t>BDK Rail A/S</t>
  </si>
  <si>
    <t xml:space="preserve"> </t>
  </si>
  <si>
    <t>Godset Læsseprofil</t>
  </si>
  <si>
    <t>Godset  læsseprofil ift. Banedanmarks læsseprofil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</si>
</sst>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00\ 0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[$-41D]&quot;den &quot;d\ mmmm\ yyyy"/>
    <numFmt numFmtId="189" formatCode="yyyy/mm/dd;@"/>
    <numFmt numFmtId="190" formatCode="yy/mm/dd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b/>
      <sz val="12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0" borderId="3" applyNumberFormat="0" applyAlignment="0" applyProtection="0"/>
    <xf numFmtId="0" fontId="1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 horizontal="left"/>
      <protection locked="0"/>
    </xf>
    <xf numFmtId="49" fontId="28" fillId="0" borderId="0" xfId="0" applyNumberFormat="1" applyFont="1" applyFill="1" applyBorder="1" applyAlignment="1" applyProtection="1">
      <alignment horizontal="left"/>
      <protection locked="0"/>
    </xf>
    <xf numFmtId="49" fontId="28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33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23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  <xf numFmtId="0" fontId="23" fillId="0" borderId="11" xfId="0" applyFont="1" applyBorder="1" applyAlignment="1" applyProtection="1">
      <alignment/>
      <protection locked="0"/>
    </xf>
    <xf numFmtId="49" fontId="26" fillId="0" borderId="12" xfId="0" applyNumberFormat="1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2" fontId="26" fillId="0" borderId="0" xfId="0" applyNumberFormat="1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wrapText="1"/>
      <protection locked="0"/>
    </xf>
    <xf numFmtId="49" fontId="28" fillId="0" borderId="0" xfId="0" applyNumberFormat="1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 wrapText="1"/>
      <protection locked="0"/>
    </xf>
    <xf numFmtId="49" fontId="28" fillId="0" borderId="13" xfId="0" applyNumberFormat="1" applyFont="1" applyFill="1" applyBorder="1" applyAlignment="1" applyProtection="1">
      <alignment/>
      <protection locked="0"/>
    </xf>
    <xf numFmtId="49" fontId="28" fillId="0" borderId="12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/>
    </xf>
    <xf numFmtId="0" fontId="26" fillId="0" borderId="12" xfId="0" applyFont="1" applyFill="1" applyBorder="1" applyAlignment="1" applyProtection="1">
      <alignment horizontal="left"/>
      <protection locked="0"/>
    </xf>
    <xf numFmtId="0" fontId="26" fillId="0" borderId="13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53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2" fontId="26" fillId="0" borderId="13" xfId="0" applyNumberFormat="1" applyFont="1" applyFill="1" applyBorder="1" applyAlignment="1" applyProtection="1">
      <alignment horizontal="left"/>
      <protection locked="0"/>
    </xf>
    <xf numFmtId="0" fontId="3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4" fillId="0" borderId="0" xfId="0" applyFont="1" applyBorder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/>
      <protection/>
    </xf>
    <xf numFmtId="0" fontId="51" fillId="0" borderId="0" xfId="0" applyFont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675"/>
          <c:h val="0.98575"/>
        </c:manualLayout>
      </c:layout>
      <c:scatterChart>
        <c:scatterStyle val="lineMarker"/>
        <c:varyColors val="0"/>
        <c:ser>
          <c:idx val="0"/>
          <c:order val="0"/>
          <c:tx>
            <c:v>Lastprofil A 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beregning'!$C$20:$C$30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ser>
          <c:idx val="2"/>
          <c:order val="1"/>
          <c:tx>
            <c:v>Last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beregning'!$C$5:$C$13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1"/>
          <c:order val="2"/>
          <c:tx>
            <c:v>Last 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beregning'!$D$5:$D$13</c:f>
              <c:numCache/>
            </c:numRef>
          </c:xVal>
          <c:yVal>
            <c:numRef>
              <c:f>'automatisk beregning'!$E$5:$E$13</c:f>
              <c:numCache/>
            </c:numRef>
          </c:yVal>
          <c:smooth val="0"/>
        </c:ser>
        <c:ser>
          <c:idx val="3"/>
          <c:order val="3"/>
          <c:tx>
            <c:v>Lastprofil A b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'automatisk beregning'!$D$20:$D$30</c:f>
              <c:numCache/>
            </c:numRef>
          </c:xVal>
          <c:yVal>
            <c:numRef>
              <c:f>'automatisk beregning'!$E$20:$E$30</c:f>
              <c:numCache/>
            </c:numRef>
          </c:yVal>
          <c:smooth val="0"/>
        </c:ser>
        <c:axId val="38638045"/>
        <c:axId val="12198086"/>
      </c:scatterChart>
      <c:val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Bredde [mm]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98086"/>
        <c:crosses val="autoZero"/>
        <c:crossBetween val="midCat"/>
        <c:dispUnits/>
      </c:valAx>
      <c:valAx>
        <c:axId val="1219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Højde [mm]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025"/>
            </c:manualLayout>
          </c:layout>
          <c:overlay val="0"/>
          <c:spPr>
            <a:noFill/>
            <a:ln w="25400">
              <a:solidFill>
                <a:srgbClr val="FFFFFF"/>
              </a:solidFill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8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14</xdr:col>
      <xdr:colOff>542925</xdr:colOff>
      <xdr:row>28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7732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36</xdr:row>
      <xdr:rowOff>76200</xdr:rowOff>
    </xdr:from>
    <xdr:to>
      <xdr:col>7</xdr:col>
      <xdr:colOff>657225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00" y="6200775"/>
        <a:ext cx="564832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oern.hansen@hectorr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3"/>
  <sheetViews>
    <sheetView zoomScale="75" zoomScaleNormal="75" workbookViewId="0" topLeftCell="A1">
      <selection activeCell="E11" sqref="E11"/>
    </sheetView>
  </sheetViews>
  <sheetFormatPr defaultColWidth="9.140625" defaultRowHeight="20.25" customHeight="1"/>
  <cols>
    <col min="1" max="1" width="21.57421875" style="0" customWidth="1"/>
    <col min="2" max="3" width="15.28125" style="0" customWidth="1"/>
    <col min="4" max="4" width="18.7109375" style="0" customWidth="1"/>
    <col min="5" max="6" width="15.28125" style="0" customWidth="1"/>
  </cols>
  <sheetData>
    <row r="4" spans="1:4" ht="20.25" customHeight="1">
      <c r="A4" s="71" t="s">
        <v>66</v>
      </c>
      <c r="B4" s="71"/>
      <c r="C4" s="71"/>
      <c r="D4" s="71"/>
    </row>
    <row r="5" spans="1:4" ht="20.25" customHeight="1">
      <c r="A5" s="71"/>
      <c r="B5" s="71"/>
      <c r="C5" s="71"/>
      <c r="D5" s="71"/>
    </row>
    <row r="9" spans="1:3" ht="19.5" customHeight="1">
      <c r="A9" s="63"/>
      <c r="B9" s="64"/>
      <c r="C9" s="64"/>
    </row>
    <row r="10" spans="1:11" ht="20.25" customHeight="1">
      <c r="A10" s="65" t="s">
        <v>14</v>
      </c>
      <c r="B10" s="64"/>
      <c r="C10" s="64"/>
      <c r="K10" t="s">
        <v>84</v>
      </c>
    </row>
    <row r="11" spans="1:4" ht="20.25" customHeight="1">
      <c r="A11" s="63" t="s">
        <v>15</v>
      </c>
      <c r="B11" s="72" t="s">
        <v>72</v>
      </c>
      <c r="C11" s="72"/>
      <c r="D11" s="1"/>
    </row>
    <row r="12" spans="1:3" ht="20.25" customHeight="1">
      <c r="A12" s="63" t="s">
        <v>16</v>
      </c>
      <c r="B12" s="73" t="s">
        <v>76</v>
      </c>
      <c r="C12" s="73"/>
    </row>
    <row r="13" spans="1:3" ht="20.25" customHeight="1">
      <c r="A13" s="63" t="s">
        <v>17</v>
      </c>
      <c r="B13" s="73">
        <v>82340000</v>
      </c>
      <c r="C13" s="73"/>
    </row>
    <row r="14" spans="1:3" ht="20.25" customHeight="1">
      <c r="A14" s="63" t="s">
        <v>0</v>
      </c>
      <c r="B14" s="74" t="s">
        <v>77</v>
      </c>
      <c r="C14" s="74"/>
    </row>
    <row r="15" spans="1:6" ht="20.25" customHeight="1">
      <c r="A15" s="63"/>
      <c r="B15" s="66"/>
      <c r="C15" s="66"/>
      <c r="E15" s="2"/>
      <c r="F15" s="2"/>
    </row>
    <row r="16" spans="1:6" ht="20.25" customHeight="1">
      <c r="A16" s="65" t="s">
        <v>18</v>
      </c>
      <c r="B16" s="66"/>
      <c r="C16" s="66"/>
      <c r="E16" s="2"/>
      <c r="F16" s="2"/>
    </row>
    <row r="17" spans="1:6" ht="20.25" customHeight="1">
      <c r="A17" s="63" t="s">
        <v>52</v>
      </c>
      <c r="B17" s="72">
        <v>123456</v>
      </c>
      <c r="C17" s="72"/>
      <c r="E17" s="2"/>
      <c r="F17" s="2"/>
    </row>
    <row r="18" spans="1:6" ht="20.25" customHeight="1">
      <c r="A18" s="63" t="s">
        <v>15</v>
      </c>
      <c r="B18" s="72" t="s">
        <v>83</v>
      </c>
      <c r="C18" s="72"/>
      <c r="E18" s="2"/>
      <c r="F18" s="2"/>
    </row>
    <row r="19" spans="1:6" ht="20.25" customHeight="1">
      <c r="A19" s="63" t="s">
        <v>16</v>
      </c>
      <c r="B19" s="73" t="s">
        <v>76</v>
      </c>
      <c r="C19" s="73"/>
      <c r="E19" s="2"/>
      <c r="F19" s="2"/>
    </row>
    <row r="20" spans="1:6" ht="20.25" customHeight="1">
      <c r="A20" s="63" t="s">
        <v>53</v>
      </c>
      <c r="B20" s="73" t="s">
        <v>78</v>
      </c>
      <c r="C20" s="73"/>
      <c r="E20" s="2"/>
      <c r="F20" s="2"/>
    </row>
    <row r="21" spans="1:6" ht="20.25" customHeight="1">
      <c r="A21" s="64" t="s">
        <v>53</v>
      </c>
      <c r="B21" s="73" t="s">
        <v>79</v>
      </c>
      <c r="C21" s="73"/>
      <c r="E21" s="2"/>
      <c r="F21" s="2"/>
    </row>
    <row r="22" spans="1:6" ht="20.25" customHeight="1">
      <c r="A22" s="67" t="s">
        <v>19</v>
      </c>
      <c r="B22" s="72">
        <v>4321</v>
      </c>
      <c r="C22" s="72"/>
      <c r="E22" s="2"/>
      <c r="F22" s="2"/>
    </row>
    <row r="23" spans="5:6" ht="20.25" customHeight="1">
      <c r="E23" s="2"/>
      <c r="F23" s="3"/>
    </row>
  </sheetData>
  <sheetProtection/>
  <mergeCells count="12">
    <mergeCell ref="B14:C14"/>
    <mergeCell ref="B20:C20"/>
    <mergeCell ref="A4:D4"/>
    <mergeCell ref="A5:D5"/>
    <mergeCell ref="B11:C11"/>
    <mergeCell ref="B12:C12"/>
    <mergeCell ref="B13:C13"/>
    <mergeCell ref="B22:C22"/>
    <mergeCell ref="B21:C21"/>
    <mergeCell ref="B18:C18"/>
    <mergeCell ref="B19:C19"/>
    <mergeCell ref="B17:C17"/>
  </mergeCells>
  <hyperlinks>
    <hyperlink ref="B14" r:id="rId1" display="bjoern.hansen@hectorrail.com"/>
  </hyperlinks>
  <printOptions/>
  <pageMargins left="1.1811023622047245" right="0.7480314960629921" top="1.0236220472440944" bottom="0.984251968503937" header="0.5118110236220472" footer="0.5118110236220472"/>
  <pageSetup horizontalDpi="600" verticalDpi="600" orientation="portrait" paperSize="9" scale="80" r:id="rId3"/>
  <headerFooter alignWithMargins="0">
    <oddHeader>&amp;R&amp;G</oddHeader>
    <oddFooter>&amp;L&amp;D&amp;R&amp;P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="75" zoomScaleNormal="75" workbookViewId="0" topLeftCell="A1">
      <selection activeCell="E39" sqref="E39"/>
    </sheetView>
  </sheetViews>
  <sheetFormatPr defaultColWidth="9.140625" defaultRowHeight="12.75"/>
  <cols>
    <col min="1" max="1" width="5.28125" style="7" bestFit="1" customWidth="1"/>
    <col min="2" max="2" width="14.140625" style="7" customWidth="1"/>
    <col min="3" max="3" width="15.57421875" style="9" customWidth="1"/>
    <col min="4" max="4" width="13.421875" style="9" customWidth="1"/>
    <col min="5" max="6" width="27.57421875" style="9" customWidth="1"/>
    <col min="7" max="12" width="12.28125" style="9" customWidth="1"/>
    <col min="13" max="13" width="20.7109375" style="9" customWidth="1"/>
    <col min="14" max="14" width="18.7109375" style="9" customWidth="1"/>
    <col min="15" max="15" width="19.00390625" style="9" customWidth="1"/>
    <col min="16" max="16" width="23.421875" style="9" customWidth="1"/>
    <col min="17" max="17" width="16.57421875" style="9" customWidth="1"/>
    <col min="18" max="16384" width="9.140625" style="9" customWidth="1"/>
  </cols>
  <sheetData>
    <row r="1" spans="1:6" ht="72" customHeight="1">
      <c r="A1" s="80" t="s">
        <v>27</v>
      </c>
      <c r="B1" s="80"/>
      <c r="C1" s="80"/>
      <c r="D1" s="80"/>
      <c r="E1" s="80"/>
      <c r="F1" s="80"/>
    </row>
    <row r="2" spans="3:4" ht="15">
      <c r="C2" s="8"/>
      <c r="D2" s="8"/>
    </row>
    <row r="3" spans="3:4" ht="15">
      <c r="C3" s="8"/>
      <c r="D3" s="8"/>
    </row>
    <row r="4" spans="1:6" s="13" customFormat="1" ht="15">
      <c r="A4" s="10"/>
      <c r="B4" s="10"/>
      <c r="C4" s="11"/>
      <c r="D4" s="12"/>
      <c r="E4" s="37"/>
      <c r="F4" s="38"/>
    </row>
    <row r="5" spans="1:12" s="13" customFormat="1" ht="18" customHeight="1">
      <c r="A5" s="84" t="s">
        <v>13</v>
      </c>
      <c r="B5" s="84"/>
      <c r="C5" s="85"/>
      <c r="E5" s="51" t="s">
        <v>63</v>
      </c>
      <c r="F5" s="42"/>
      <c r="L5" s="10"/>
    </row>
    <row r="6" spans="3:6" ht="15">
      <c r="C6" s="28"/>
      <c r="D6" s="45"/>
      <c r="E6" s="46"/>
      <c r="F6" s="47"/>
    </row>
    <row r="7" spans="3:6" ht="15">
      <c r="C7" s="28"/>
      <c r="E7" s="46" t="s">
        <v>11</v>
      </c>
      <c r="F7" s="46" t="s">
        <v>12</v>
      </c>
    </row>
    <row r="8" spans="1:6" ht="18" customHeight="1">
      <c r="A8" s="86" t="s">
        <v>28</v>
      </c>
      <c r="B8" s="86"/>
      <c r="C8" s="87"/>
      <c r="E8" s="51" t="s">
        <v>58</v>
      </c>
      <c r="F8" s="51" t="s">
        <v>59</v>
      </c>
    </row>
    <row r="9" spans="3:6" ht="15">
      <c r="C9" s="28"/>
      <c r="D9" s="43"/>
      <c r="E9" s="43"/>
      <c r="F9" s="47"/>
    </row>
    <row r="10" spans="3:6" ht="15">
      <c r="C10" s="8"/>
      <c r="D10" s="47"/>
      <c r="E10" s="47"/>
      <c r="F10" s="47"/>
    </row>
    <row r="11" spans="3:6" ht="15">
      <c r="C11" s="8"/>
      <c r="D11" s="47"/>
      <c r="E11" s="47"/>
      <c r="F11" s="47"/>
    </row>
    <row r="12" spans="1:16" ht="15">
      <c r="A12" s="15" t="s">
        <v>1</v>
      </c>
      <c r="B12" s="75" t="s">
        <v>29</v>
      </c>
      <c r="C12" s="75"/>
      <c r="D12" s="52"/>
      <c r="E12" s="72" t="s">
        <v>67</v>
      </c>
      <c r="F12" s="72"/>
      <c r="P12" s="17"/>
    </row>
    <row r="13" spans="1:8" ht="15">
      <c r="A13" s="15" t="s">
        <v>2</v>
      </c>
      <c r="B13" s="75" t="s">
        <v>3</v>
      </c>
      <c r="C13" s="75"/>
      <c r="D13" s="52"/>
      <c r="E13" s="73">
        <v>10</v>
      </c>
      <c r="F13" s="73"/>
      <c r="H13" s="50"/>
    </row>
    <row r="14" spans="1:6" ht="15">
      <c r="A14" s="15">
        <v>2</v>
      </c>
      <c r="B14" s="75" t="s">
        <v>30</v>
      </c>
      <c r="C14" s="75"/>
      <c r="D14" s="52"/>
      <c r="E14" s="73" t="s">
        <v>69</v>
      </c>
      <c r="F14" s="73"/>
    </row>
    <row r="15" spans="1:6" ht="15">
      <c r="A15" s="15" t="s">
        <v>31</v>
      </c>
      <c r="B15" s="75" t="s">
        <v>32</v>
      </c>
      <c r="C15" s="75"/>
      <c r="D15" s="52"/>
      <c r="E15" s="57" t="s">
        <v>68</v>
      </c>
      <c r="F15" s="57"/>
    </row>
    <row r="16" spans="1:6" ht="15">
      <c r="A16" s="15">
        <v>3</v>
      </c>
      <c r="B16" s="77" t="s">
        <v>55</v>
      </c>
      <c r="C16" s="77"/>
      <c r="D16" s="52"/>
      <c r="E16" s="73">
        <v>9150</v>
      </c>
      <c r="F16" s="73"/>
    </row>
    <row r="17" spans="1:12" ht="15">
      <c r="A17" s="15">
        <v>4</v>
      </c>
      <c r="B17" s="77" t="s">
        <v>56</v>
      </c>
      <c r="C17" s="77"/>
      <c r="D17" s="52"/>
      <c r="E17" s="73">
        <v>1700</v>
      </c>
      <c r="F17" s="73"/>
      <c r="G17" s="18"/>
      <c r="H17" s="19"/>
      <c r="I17" s="18"/>
      <c r="J17" s="20"/>
      <c r="K17" s="21"/>
      <c r="L17" s="21"/>
    </row>
    <row r="18" spans="1:12" ht="15">
      <c r="A18" s="15">
        <v>5</v>
      </c>
      <c r="B18" s="75" t="s">
        <v>33</v>
      </c>
      <c r="C18" s="75"/>
      <c r="D18" s="52"/>
      <c r="E18" s="73">
        <v>6</v>
      </c>
      <c r="F18" s="73"/>
      <c r="G18" s="18"/>
      <c r="H18" s="19"/>
      <c r="I18" s="18"/>
      <c r="J18" s="20"/>
      <c r="K18" s="21"/>
      <c r="L18" s="21"/>
    </row>
    <row r="19" spans="1:12" ht="15">
      <c r="A19" s="15">
        <v>6</v>
      </c>
      <c r="B19" s="75" t="s">
        <v>57</v>
      </c>
      <c r="C19" s="75"/>
      <c r="D19" s="52"/>
      <c r="E19" s="73">
        <v>16400</v>
      </c>
      <c r="F19" s="73"/>
      <c r="G19" s="18"/>
      <c r="H19" s="19"/>
      <c r="I19" s="18"/>
      <c r="J19" s="20"/>
      <c r="K19" s="21"/>
      <c r="L19" s="21"/>
    </row>
    <row r="20" spans="1:12" ht="15">
      <c r="A20" s="15">
        <v>7</v>
      </c>
      <c r="B20" s="75" t="s">
        <v>34</v>
      </c>
      <c r="C20" s="75"/>
      <c r="D20" s="52"/>
      <c r="E20" s="73">
        <v>29400</v>
      </c>
      <c r="F20" s="73"/>
      <c r="G20" s="18"/>
      <c r="H20" s="19"/>
      <c r="I20" s="18"/>
      <c r="J20" s="20"/>
      <c r="K20" s="21"/>
      <c r="L20" s="21"/>
    </row>
    <row r="21" spans="1:6" ht="15">
      <c r="A21" s="15">
        <v>8</v>
      </c>
      <c r="B21" s="75" t="s">
        <v>35</v>
      </c>
      <c r="C21" s="75"/>
      <c r="D21" s="52"/>
      <c r="E21" s="57">
        <v>80000</v>
      </c>
      <c r="F21" s="57"/>
    </row>
    <row r="22" spans="1:6" ht="15">
      <c r="A22" s="15">
        <v>9</v>
      </c>
      <c r="B22" s="75" t="s">
        <v>36</v>
      </c>
      <c r="C22" s="75"/>
      <c r="D22" s="53"/>
      <c r="E22" s="79">
        <f>SUM((E20+E21)/E19)</f>
        <v>6.670731707317073</v>
      </c>
      <c r="F22" s="79"/>
    </row>
    <row r="23" spans="1:6" ht="15">
      <c r="A23" s="15">
        <v>10</v>
      </c>
      <c r="B23" s="75" t="s">
        <v>37</v>
      </c>
      <c r="C23" s="75"/>
      <c r="D23" s="52"/>
      <c r="E23" s="73">
        <f>SUM(((E20+E21)/1000)/E18)</f>
        <v>18.233333333333334</v>
      </c>
      <c r="F23" s="73"/>
    </row>
    <row r="24" spans="1:6" ht="15">
      <c r="A24" s="15">
        <v>11</v>
      </c>
      <c r="B24" s="75" t="s">
        <v>38</v>
      </c>
      <c r="C24" s="75"/>
      <c r="D24" s="52"/>
      <c r="E24" s="57">
        <v>15000</v>
      </c>
      <c r="F24" s="57"/>
    </row>
    <row r="25" ht="13.5">
      <c r="C25" s="10"/>
    </row>
    <row r="26" spans="1:11" ht="13.5" customHeight="1">
      <c r="A26" s="15">
        <v>12</v>
      </c>
      <c r="B26" s="75" t="s">
        <v>39</v>
      </c>
      <c r="C26" s="75"/>
      <c r="K26" s="13"/>
    </row>
    <row r="27" spans="1:11" s="16" customFormat="1" ht="21" customHeight="1">
      <c r="A27" s="88" t="s">
        <v>65</v>
      </c>
      <c r="B27" s="88"/>
      <c r="C27" s="88"/>
      <c r="D27" s="88"/>
      <c r="E27" s="88"/>
      <c r="F27" s="88"/>
      <c r="J27" s="9"/>
      <c r="K27" s="8"/>
    </row>
    <row r="28" spans="1:11" s="16" customFormat="1" ht="21" customHeight="1">
      <c r="A28" s="48"/>
      <c r="B28" s="48"/>
      <c r="C28" s="48"/>
      <c r="D28" s="48"/>
      <c r="E28" s="48"/>
      <c r="F28" s="48"/>
      <c r="K28" s="8"/>
    </row>
    <row r="29" spans="1:6" ht="33.75" customHeight="1">
      <c r="A29" s="70" t="s">
        <v>64</v>
      </c>
      <c r="B29" s="44" t="s">
        <v>23</v>
      </c>
      <c r="C29" s="44" t="s">
        <v>24</v>
      </c>
      <c r="D29" s="44" t="s">
        <v>62</v>
      </c>
      <c r="E29" s="44" t="s">
        <v>70</v>
      </c>
      <c r="F29" s="44" t="s">
        <v>71</v>
      </c>
    </row>
    <row r="30" spans="1:6" ht="15">
      <c r="A30" s="70" t="s">
        <v>4</v>
      </c>
      <c r="B30" s="41">
        <v>1315</v>
      </c>
      <c r="C30" s="41">
        <v>1315</v>
      </c>
      <c r="D30" s="41">
        <v>1300</v>
      </c>
      <c r="E30" s="41">
        <v>4575</v>
      </c>
      <c r="F30" s="41">
        <v>2925</v>
      </c>
    </row>
    <row r="31" spans="1:6" ht="15">
      <c r="A31" s="70" t="s">
        <v>5</v>
      </c>
      <c r="B31" s="41">
        <v>1315</v>
      </c>
      <c r="C31" s="41">
        <v>1315</v>
      </c>
      <c r="D31" s="41">
        <v>4700</v>
      </c>
      <c r="E31" s="41">
        <v>4575</v>
      </c>
      <c r="F31" s="41">
        <v>2925</v>
      </c>
    </row>
    <row r="32" spans="1:6" ht="15">
      <c r="A32" s="70" t="s">
        <v>6</v>
      </c>
      <c r="B32" s="41"/>
      <c r="C32" s="41"/>
      <c r="D32" s="41"/>
      <c r="E32" s="41"/>
      <c r="F32" s="41"/>
    </row>
    <row r="33" spans="1:6" ht="15">
      <c r="A33" s="70" t="s">
        <v>7</v>
      </c>
      <c r="B33" s="41"/>
      <c r="C33" s="41"/>
      <c r="D33" s="41"/>
      <c r="E33" s="41"/>
      <c r="F33" s="41"/>
    </row>
    <row r="34" spans="1:6" ht="15">
      <c r="A34" s="70" t="s">
        <v>8</v>
      </c>
      <c r="B34" s="41"/>
      <c r="C34" s="41"/>
      <c r="D34" s="41"/>
      <c r="E34" s="41"/>
      <c r="F34" s="41"/>
    </row>
    <row r="35" spans="1:6" ht="15">
      <c r="A35" s="70" t="s">
        <v>9</v>
      </c>
      <c r="B35" s="41"/>
      <c r="C35" s="41"/>
      <c r="D35" s="41"/>
      <c r="E35" s="41"/>
      <c r="F35" s="41"/>
    </row>
    <row r="36" spans="1:6" ht="15">
      <c r="A36" s="70" t="s">
        <v>10</v>
      </c>
      <c r="B36" s="41"/>
      <c r="C36" s="41"/>
      <c r="D36" s="41"/>
      <c r="E36" s="41"/>
      <c r="F36" s="41"/>
    </row>
    <row r="37" spans="1:6" ht="15">
      <c r="A37" s="78" t="s">
        <v>81</v>
      </c>
      <c r="B37" s="78"/>
      <c r="C37" s="78"/>
      <c r="D37" s="41">
        <v>4700</v>
      </c>
      <c r="E37" s="69"/>
      <c r="F37" s="69"/>
    </row>
    <row r="38" spans="4:6" ht="13.5">
      <c r="D38" s="26"/>
      <c r="E38" s="26"/>
      <c r="F38" s="26"/>
    </row>
    <row r="39" spans="1:6" ht="18">
      <c r="A39" s="15">
        <v>19</v>
      </c>
      <c r="B39" s="75" t="s">
        <v>40</v>
      </c>
      <c r="C39" s="75"/>
      <c r="D39" s="54"/>
      <c r="E39" s="58"/>
      <c r="F39" s="58"/>
    </row>
    <row r="40" spans="1:6" ht="18">
      <c r="A40" s="15">
        <v>20</v>
      </c>
      <c r="B40" s="77" t="s">
        <v>41</v>
      </c>
      <c r="C40" s="77"/>
      <c r="D40" s="54"/>
      <c r="E40" s="58" t="s">
        <v>83</v>
      </c>
      <c r="F40" s="59"/>
    </row>
    <row r="41" spans="1:6" ht="18">
      <c r="A41" s="15" t="s">
        <v>42</v>
      </c>
      <c r="B41" s="75" t="s">
        <v>43</v>
      </c>
      <c r="C41" s="75"/>
      <c r="D41" s="54"/>
      <c r="E41" s="58" t="s">
        <v>72</v>
      </c>
      <c r="F41" s="59"/>
    </row>
    <row r="42" spans="1:6" ht="18">
      <c r="A42" s="15">
        <v>21</v>
      </c>
      <c r="B42" s="75" t="s">
        <v>44</v>
      </c>
      <c r="C42" s="75"/>
      <c r="D42" s="54"/>
      <c r="E42" s="59" t="s">
        <v>73</v>
      </c>
      <c r="F42" s="59"/>
    </row>
    <row r="43" spans="1:6" ht="18">
      <c r="A43" s="15">
        <v>22</v>
      </c>
      <c r="B43" s="75" t="s">
        <v>45</v>
      </c>
      <c r="C43" s="75"/>
      <c r="D43" s="54"/>
      <c r="E43" s="59" t="s">
        <v>74</v>
      </c>
      <c r="F43" s="59"/>
    </row>
    <row r="44" spans="1:15" ht="18">
      <c r="A44" s="15">
        <v>23</v>
      </c>
      <c r="B44" s="75" t="s">
        <v>46</v>
      </c>
      <c r="C44" s="75"/>
      <c r="D44" s="55"/>
      <c r="E44" s="60"/>
      <c r="F44" s="60"/>
      <c r="L44" s="14"/>
      <c r="M44" s="14"/>
      <c r="N44" s="14"/>
      <c r="O44" s="14"/>
    </row>
    <row r="45" spans="1:12" ht="18">
      <c r="A45" s="15">
        <v>27</v>
      </c>
      <c r="B45" s="75" t="s">
        <v>47</v>
      </c>
      <c r="C45" s="75"/>
      <c r="D45" s="56"/>
      <c r="E45" s="61" t="s">
        <v>83</v>
      </c>
      <c r="F45" s="61"/>
      <c r="L45" s="14"/>
    </row>
    <row r="46" spans="1:12" ht="18" customHeight="1">
      <c r="A46" s="82" t="s">
        <v>54</v>
      </c>
      <c r="B46" s="82"/>
      <c r="C46" s="83"/>
      <c r="D46" s="56"/>
      <c r="E46" s="61" t="s">
        <v>75</v>
      </c>
      <c r="F46" s="61"/>
      <c r="L46" s="14"/>
    </row>
    <row r="47" spans="1:12" ht="18">
      <c r="A47" s="23"/>
      <c r="B47" s="23"/>
      <c r="C47" s="22"/>
      <c r="D47" s="24"/>
      <c r="E47" s="25"/>
      <c r="F47" s="25"/>
      <c r="L47" s="14"/>
    </row>
    <row r="48" spans="1:12" s="40" customFormat="1" ht="15">
      <c r="A48" s="89" t="s">
        <v>61</v>
      </c>
      <c r="B48" s="89"/>
      <c r="C48" s="89"/>
      <c r="D48" s="89"/>
      <c r="E48" s="89"/>
      <c r="F48" s="43"/>
      <c r="L48" s="39"/>
    </row>
    <row r="49" spans="1:12" s="40" customFormat="1" ht="15">
      <c r="A49" s="49"/>
      <c r="B49" s="49"/>
      <c r="C49" s="49"/>
      <c r="D49" s="49"/>
      <c r="E49" s="49"/>
      <c r="F49" s="43"/>
      <c r="L49" s="39"/>
    </row>
    <row r="50" spans="1:12" ht="18">
      <c r="A50" s="75" t="s">
        <v>48</v>
      </c>
      <c r="B50" s="75"/>
      <c r="C50" s="76"/>
      <c r="D50" s="56"/>
      <c r="E50" s="62"/>
      <c r="F50" s="62"/>
      <c r="L50" s="14"/>
    </row>
    <row r="51" spans="1:6" ht="18">
      <c r="A51" s="82" t="s">
        <v>49</v>
      </c>
      <c r="B51" s="82"/>
      <c r="C51" s="83"/>
      <c r="D51" s="56"/>
      <c r="E51" s="61"/>
      <c r="F51" s="61"/>
    </row>
    <row r="52" spans="1:6" ht="54.75" customHeight="1">
      <c r="A52" s="82" t="s">
        <v>80</v>
      </c>
      <c r="B52" s="82"/>
      <c r="C52" s="83"/>
      <c r="D52" s="56"/>
      <c r="E52" s="61"/>
      <c r="F52" s="61"/>
    </row>
    <row r="53" spans="1:6" ht="32.25" customHeight="1">
      <c r="A53" s="82" t="s">
        <v>50</v>
      </c>
      <c r="B53" s="82"/>
      <c r="C53" s="83"/>
      <c r="D53" s="56"/>
      <c r="E53" s="61"/>
      <c r="F53" s="61"/>
    </row>
    <row r="54" spans="1:6" ht="18">
      <c r="A54" s="82" t="s">
        <v>51</v>
      </c>
      <c r="B54" s="82"/>
      <c r="C54" s="83"/>
      <c r="D54" s="56"/>
      <c r="E54" s="61"/>
      <c r="F54" s="61"/>
    </row>
    <row r="55" spans="1:3" ht="15">
      <c r="A55" s="36"/>
      <c r="B55" s="36"/>
      <c r="C55" s="16"/>
    </row>
    <row r="56" ht="15">
      <c r="C56" s="16"/>
    </row>
    <row r="57" spans="3:6" ht="13.5">
      <c r="C57" s="7"/>
      <c r="D57" s="7"/>
      <c r="E57" s="7"/>
      <c r="F57" s="7"/>
    </row>
    <row r="58" spans="3:6" ht="13.5">
      <c r="C58" s="27"/>
      <c r="D58" s="36"/>
      <c r="E58" s="36"/>
      <c r="F58" s="7"/>
    </row>
    <row r="59" spans="1:6" ht="13.5">
      <c r="A59" s="36"/>
      <c r="B59" s="36"/>
      <c r="C59" s="27"/>
      <c r="D59" s="81"/>
      <c r="E59" s="81"/>
      <c r="F59" s="7"/>
    </row>
    <row r="60" spans="1:6" ht="13.5">
      <c r="A60" s="36"/>
      <c r="B60" s="36"/>
      <c r="C60" s="27"/>
      <c r="D60" s="36"/>
      <c r="E60" s="36"/>
      <c r="F60" s="7"/>
    </row>
    <row r="61" spans="1:6" ht="13.5">
      <c r="A61" s="36"/>
      <c r="B61" s="36"/>
      <c r="C61" s="27"/>
      <c r="D61" s="81"/>
      <c r="E61" s="81"/>
      <c r="F61" s="7"/>
    </row>
    <row r="62" spans="1:6" ht="13.5">
      <c r="A62" s="36"/>
      <c r="B62" s="36"/>
      <c r="C62" s="27"/>
      <c r="D62" s="36"/>
      <c r="E62" s="36"/>
      <c r="F62" s="7"/>
    </row>
    <row r="63" spans="1:6" ht="13.5">
      <c r="A63" s="36"/>
      <c r="B63" s="36"/>
      <c r="C63" s="27"/>
      <c r="D63" s="81"/>
      <c r="E63" s="81"/>
      <c r="F63" s="7"/>
    </row>
    <row r="64" spans="1:6" ht="13.5">
      <c r="A64" s="36"/>
      <c r="B64" s="36"/>
      <c r="D64" s="7"/>
      <c r="E64" s="7"/>
      <c r="F64" s="7"/>
    </row>
    <row r="65" spans="1:6" ht="13.5">
      <c r="A65" s="36"/>
      <c r="B65" s="36"/>
      <c r="F65" s="7"/>
    </row>
    <row r="66" ht="13.5">
      <c r="F66" s="7"/>
    </row>
    <row r="67" ht="13.5">
      <c r="F67" s="7"/>
    </row>
    <row r="68" ht="13.5">
      <c r="F68" s="7"/>
    </row>
    <row r="69" ht="13.5">
      <c r="F69" s="7"/>
    </row>
    <row r="70" ht="13.5">
      <c r="F70" s="7"/>
    </row>
    <row r="71" ht="13.5">
      <c r="F71" s="7"/>
    </row>
    <row r="72" ht="13.5">
      <c r="F72" s="7"/>
    </row>
    <row r="73" ht="13.5">
      <c r="F73" s="7"/>
    </row>
    <row r="74" ht="13.5">
      <c r="F74" s="7"/>
    </row>
    <row r="75" ht="13.5">
      <c r="F75" s="7"/>
    </row>
    <row r="76" ht="13.5">
      <c r="F76" s="7"/>
    </row>
    <row r="77" spans="3:6" ht="13.5">
      <c r="C77" s="27"/>
      <c r="D77" s="36"/>
      <c r="E77" s="36"/>
      <c r="F77" s="7"/>
    </row>
    <row r="78" spans="3:6" ht="13.5">
      <c r="C78" s="27"/>
      <c r="D78" s="81"/>
      <c r="E78" s="81"/>
      <c r="F78" s="7"/>
    </row>
    <row r="79" spans="1:6" ht="13.5">
      <c r="A79" s="36"/>
      <c r="B79" s="36"/>
      <c r="C79" s="27"/>
      <c r="D79" s="36"/>
      <c r="E79" s="36"/>
      <c r="F79" s="7"/>
    </row>
    <row r="80" spans="1:6" ht="13.5">
      <c r="A80" s="36"/>
      <c r="B80" s="36"/>
      <c r="C80" s="27"/>
      <c r="D80" s="81"/>
      <c r="E80" s="81"/>
      <c r="F80" s="7"/>
    </row>
    <row r="81" spans="1:6" ht="13.5">
      <c r="A81" s="36"/>
      <c r="B81" s="36"/>
      <c r="C81" s="27"/>
      <c r="D81" s="36"/>
      <c r="E81" s="36"/>
      <c r="F81" s="7"/>
    </row>
    <row r="82" spans="1:6" ht="13.5">
      <c r="A82" s="36"/>
      <c r="B82" s="36"/>
      <c r="C82" s="27"/>
      <c r="D82" s="81"/>
      <c r="E82" s="81"/>
      <c r="F82" s="7"/>
    </row>
    <row r="83" spans="1:6" ht="13.5">
      <c r="A83" s="36"/>
      <c r="B83" s="36"/>
      <c r="C83" s="27"/>
      <c r="D83" s="36"/>
      <c r="E83" s="36"/>
      <c r="F83" s="7"/>
    </row>
    <row r="84" spans="1:6" ht="13.5">
      <c r="A84" s="36"/>
      <c r="B84" s="36"/>
      <c r="C84" s="27"/>
      <c r="D84" s="81"/>
      <c r="E84" s="81"/>
      <c r="F84" s="7"/>
    </row>
    <row r="85" spans="1:6" ht="13.5">
      <c r="A85" s="36"/>
      <c r="B85" s="36"/>
      <c r="C85" s="27"/>
      <c r="D85" s="36"/>
      <c r="E85" s="36"/>
      <c r="F85" s="7"/>
    </row>
    <row r="86" spans="1:6" ht="13.5">
      <c r="A86" s="36"/>
      <c r="B86" s="36"/>
      <c r="C86" s="27"/>
      <c r="D86" s="81"/>
      <c r="E86" s="81"/>
      <c r="F86" s="7"/>
    </row>
    <row r="87" spans="1:6" ht="13.5">
      <c r="A87" s="36"/>
      <c r="B87" s="36"/>
      <c r="C87" s="27"/>
      <c r="D87" s="36"/>
      <c r="E87" s="36"/>
      <c r="F87" s="7"/>
    </row>
    <row r="88" spans="1:6" ht="13.5">
      <c r="A88" s="36"/>
      <c r="B88" s="36"/>
      <c r="C88" s="27"/>
      <c r="D88" s="81"/>
      <c r="E88" s="81"/>
      <c r="F88" s="7"/>
    </row>
    <row r="89" spans="1:6" ht="13.5">
      <c r="A89" s="36"/>
      <c r="B89" s="36"/>
      <c r="C89" s="27"/>
      <c r="D89" s="36"/>
      <c r="E89" s="36"/>
      <c r="F89" s="7"/>
    </row>
    <row r="90" spans="1:6" ht="13.5">
      <c r="A90" s="36"/>
      <c r="B90" s="36"/>
      <c r="C90" s="27"/>
      <c r="D90" s="81"/>
      <c r="E90" s="81"/>
      <c r="F90" s="7"/>
    </row>
    <row r="91" spans="1:6" ht="13.5">
      <c r="A91" s="36"/>
      <c r="B91" s="36"/>
      <c r="D91" s="7"/>
      <c r="E91" s="7"/>
      <c r="F91" s="7"/>
    </row>
    <row r="92" spans="1:6" ht="13.5">
      <c r="A92" s="36"/>
      <c r="B92" s="36"/>
      <c r="C92" s="27"/>
      <c r="D92" s="81"/>
      <c r="E92" s="81"/>
      <c r="F92" s="7"/>
    </row>
    <row r="93" spans="4:6" ht="13.5">
      <c r="D93" s="7"/>
      <c r="E93" s="7"/>
      <c r="F93" s="7"/>
    </row>
    <row r="94" spans="1:6" ht="13.5">
      <c r="A94" s="36"/>
      <c r="B94" s="36"/>
      <c r="D94" s="7"/>
      <c r="E94" s="7"/>
      <c r="F94" s="7"/>
    </row>
    <row r="95" spans="4:6" ht="13.5">
      <c r="D95" s="7"/>
      <c r="E95" s="7"/>
      <c r="F95" s="7"/>
    </row>
  </sheetData>
  <sheetProtection/>
  <mergeCells count="54">
    <mergeCell ref="D61:E61"/>
    <mergeCell ref="D59:E59"/>
    <mergeCell ref="D82:E82"/>
    <mergeCell ref="D92:E92"/>
    <mergeCell ref="D88:E88"/>
    <mergeCell ref="D90:E90"/>
    <mergeCell ref="D78:E78"/>
    <mergeCell ref="D80:E80"/>
    <mergeCell ref="D84:E84"/>
    <mergeCell ref="D86:E86"/>
    <mergeCell ref="D63:E63"/>
    <mergeCell ref="A51:C51"/>
    <mergeCell ref="A52:C52"/>
    <mergeCell ref="A53:C53"/>
    <mergeCell ref="A54:C54"/>
    <mergeCell ref="A5:C5"/>
    <mergeCell ref="A8:C8"/>
    <mergeCell ref="A27:F27"/>
    <mergeCell ref="A48:E48"/>
    <mergeCell ref="A46:C46"/>
    <mergeCell ref="E19:F19"/>
    <mergeCell ref="E20:F20"/>
    <mergeCell ref="E22:F22"/>
    <mergeCell ref="E23:F23"/>
    <mergeCell ref="A1:F1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9:C39"/>
    <mergeCell ref="B40:C40"/>
    <mergeCell ref="B26:C26"/>
    <mergeCell ref="A37:C37"/>
    <mergeCell ref="B42:C42"/>
    <mergeCell ref="B43:C43"/>
    <mergeCell ref="A50:C50"/>
    <mergeCell ref="B18:C18"/>
    <mergeCell ref="B19:C19"/>
    <mergeCell ref="B20:C20"/>
    <mergeCell ref="B41:C41"/>
    <mergeCell ref="B44:C44"/>
    <mergeCell ref="B45:C45"/>
    <mergeCell ref="B24:C24"/>
    <mergeCell ref="E12:F12"/>
    <mergeCell ref="E13:F13"/>
    <mergeCell ref="E14:F14"/>
    <mergeCell ref="E16:F16"/>
    <mergeCell ref="E17:F17"/>
    <mergeCell ref="E18:F18"/>
  </mergeCells>
  <printOptions/>
  <pageMargins left="0.984251968503937" right="0.7480314960629921" top="0.4330708661417323" bottom="0.7086614173228347" header="0.5118110236220472" footer="0.5118110236220472"/>
  <pageSetup horizontalDpi="600" verticalDpi="600" orientation="portrait" paperSize="9" scale="80" r:id="rId2"/>
  <headerFooter alignWithMargins="0">
    <oddHeader>&amp;R&amp;G</oddHeader>
    <oddFooter>&amp;L&amp;D&amp;R&amp;P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24" sqref="Q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4"/>
  <sheetViews>
    <sheetView tabSelected="1" zoomScale="70" zoomScaleNormal="70" workbookViewId="0" topLeftCell="A13">
      <selection activeCell="P36" sqref="P36"/>
    </sheetView>
  </sheetViews>
  <sheetFormatPr defaultColWidth="9.140625" defaultRowHeight="12.75"/>
  <cols>
    <col min="1" max="1" width="14.421875" style="5" customWidth="1"/>
    <col min="2" max="2" width="2.28125" style="5" bestFit="1" customWidth="1"/>
    <col min="3" max="4" width="19.7109375" style="5" bestFit="1" customWidth="1"/>
    <col min="5" max="5" width="15.28125" style="5" customWidth="1"/>
    <col min="6" max="6" width="2.57421875" style="5" customWidth="1"/>
    <col min="7" max="8" width="15.140625" style="5" customWidth="1"/>
    <col min="9" max="9" width="2.8515625" style="5" customWidth="1"/>
    <col min="10" max="11" width="7.28125" style="5" customWidth="1"/>
    <col min="12" max="13" width="6.140625" style="5" customWidth="1"/>
    <col min="14" max="14" width="9.140625" style="5" customWidth="1"/>
    <col min="15" max="16" width="5.57421875" style="5" customWidth="1"/>
    <col min="17" max="17" width="5.7109375" style="5" customWidth="1"/>
    <col min="18" max="19" width="6.28125" style="5" customWidth="1"/>
    <col min="20" max="16384" width="9.140625" style="5" customWidth="1"/>
  </cols>
  <sheetData>
    <row r="3" spans="2:5" ht="12.75">
      <c r="B3" s="4"/>
      <c r="C3" s="29" t="s">
        <v>85</v>
      </c>
      <c r="D3" s="4"/>
      <c r="E3" s="4"/>
    </row>
    <row r="4" spans="2:5" ht="12.75">
      <c r="B4" s="35"/>
      <c r="C4" s="4" t="s">
        <v>25</v>
      </c>
      <c r="D4" s="4" t="s">
        <v>25</v>
      </c>
      <c r="E4" s="4" t="s">
        <v>26</v>
      </c>
    </row>
    <row r="5" spans="2:5" ht="12.75">
      <c r="B5" s="4"/>
      <c r="C5" s="33">
        <v>0</v>
      </c>
      <c r="D5" s="33">
        <v>0</v>
      </c>
      <c r="E5" s="33">
        <f>'Ansøgning til UT'!D30</f>
        <v>1300</v>
      </c>
    </row>
    <row r="6" spans="2:5" ht="12.75">
      <c r="B6" s="4" t="s">
        <v>4</v>
      </c>
      <c r="C6" s="33">
        <f>IF('Ansøgning til UT'!B30="",NA(),'Ansøgning til UT'!B30)</f>
        <v>1315</v>
      </c>
      <c r="D6" s="33">
        <f>IF('Ansøgning til UT'!C30="",NA(),('Ansøgning til UT'!C30*-1))</f>
        <v>-1315</v>
      </c>
      <c r="E6" s="33">
        <f>IF('Ansøgning til UT'!D30="",NA(),'Ansøgning til UT'!D30)</f>
        <v>1300</v>
      </c>
    </row>
    <row r="7" spans="2:5" ht="12.75">
      <c r="B7" s="4" t="s">
        <v>5</v>
      </c>
      <c r="C7" s="33">
        <f>IF('Ansøgning til UT'!B31="",NA(),'Ansøgning til UT'!B31)</f>
        <v>1315</v>
      </c>
      <c r="D7" s="33">
        <f>IF('Ansøgning til UT'!C31="",NA(),'Ansøgning til UT'!C31*-1)</f>
        <v>-1315</v>
      </c>
      <c r="E7" s="33">
        <f>IF('Ansøgning til UT'!D31="",NA(),'Ansøgning til UT'!D31)</f>
        <v>4700</v>
      </c>
    </row>
    <row r="8" spans="2:5" ht="12.75">
      <c r="B8" s="4" t="s">
        <v>6</v>
      </c>
      <c r="C8" s="33" t="e">
        <f>IF('Ansøgning til UT'!B32="",NA(),'Ansøgning til UT'!B32)</f>
        <v>#N/A</v>
      </c>
      <c r="D8" s="33" t="e">
        <f>IF('Ansøgning til UT'!C32="",NA(),'Ansøgning til UT'!C32*-1)</f>
        <v>#N/A</v>
      </c>
      <c r="E8" s="33" t="e">
        <f>IF('Ansøgning til UT'!D32="",NA(),'Ansøgning til UT'!D32)</f>
        <v>#N/A</v>
      </c>
    </row>
    <row r="9" spans="2:5" ht="12.75">
      <c r="B9" s="4" t="s">
        <v>7</v>
      </c>
      <c r="C9" s="33" t="e">
        <f>IF('Ansøgning til UT'!B33="",NA(),'Ansøgning til UT'!B33)</f>
        <v>#N/A</v>
      </c>
      <c r="D9" s="33" t="e">
        <f>IF('Ansøgning til UT'!C33="",NA(),'Ansøgning til UT'!C33*-1)</f>
        <v>#N/A</v>
      </c>
      <c r="E9" s="33" t="e">
        <f>IF('Ansøgning til UT'!D33="",NA(),'Ansøgning til UT'!D33)</f>
        <v>#N/A</v>
      </c>
    </row>
    <row r="10" spans="2:5" ht="12.75">
      <c r="B10" s="4" t="s">
        <v>8</v>
      </c>
      <c r="C10" s="33" t="e">
        <f>IF('Ansøgning til UT'!B34="",NA(),'Ansøgning til UT'!B34)</f>
        <v>#N/A</v>
      </c>
      <c r="D10" s="33" t="e">
        <f>IF('Ansøgning til UT'!C34="",NA(),'Ansøgning til UT'!C34*-1)</f>
        <v>#N/A</v>
      </c>
      <c r="E10" s="33" t="e">
        <f>IF('Ansøgning til UT'!D34="",NA(),'Ansøgning til UT'!D34)</f>
        <v>#N/A</v>
      </c>
    </row>
    <row r="11" spans="2:5" ht="12.75">
      <c r="B11" s="4" t="s">
        <v>9</v>
      </c>
      <c r="C11" s="33" t="e">
        <f>IF('Ansøgning til UT'!B35="",NA(),'Ansøgning til UT'!B35)</f>
        <v>#N/A</v>
      </c>
      <c r="D11" s="33" t="e">
        <f>IF('Ansøgning til UT'!C35="",NA(),'Ansøgning til UT'!C35*-1)</f>
        <v>#N/A</v>
      </c>
      <c r="E11" s="33" t="e">
        <f>IF('Ansøgning til UT'!D35="",NA(),'Ansøgning til UT'!D35)</f>
        <v>#N/A</v>
      </c>
    </row>
    <row r="12" spans="2:5" ht="12.75">
      <c r="B12" s="4" t="s">
        <v>10</v>
      </c>
      <c r="C12" s="33" t="e">
        <f>IF('Ansøgning til UT'!B36="",NA(),'Ansøgning til UT'!B36)</f>
        <v>#N/A</v>
      </c>
      <c r="D12" s="33" t="e">
        <f>IF('Ansøgning til UT'!C36="",NA(),'Ansøgning til UT'!C36*-1)</f>
        <v>#N/A</v>
      </c>
      <c r="E12" s="33" t="e">
        <f>IF('Ansøgning til UT'!D36="",NA(),'Ansøgning til UT'!D36)</f>
        <v>#N/A</v>
      </c>
    </row>
    <row r="13" spans="2:5" ht="12.75">
      <c r="B13" s="4" t="s">
        <v>82</v>
      </c>
      <c r="C13" s="33">
        <v>0</v>
      </c>
      <c r="D13" s="33">
        <v>0</v>
      </c>
      <c r="E13" s="33">
        <f>IF('Ansøgning til UT'!D37="",NA(),'Ansøgning til UT'!D37)</f>
        <v>4700</v>
      </c>
    </row>
    <row r="14" spans="2:5" ht="12.75">
      <c r="B14" s="30"/>
      <c r="C14" s="31"/>
      <c r="D14" s="31"/>
      <c r="E14" s="31"/>
    </row>
    <row r="15" spans="2:5" ht="12.75">
      <c r="B15" s="32"/>
      <c r="C15" s="4"/>
      <c r="D15" s="4"/>
      <c r="E15" s="4"/>
    </row>
    <row r="16" spans="2:5" ht="12.75">
      <c r="B16" s="4"/>
      <c r="C16" s="4"/>
      <c r="D16" s="4"/>
      <c r="E16" s="4"/>
    </row>
    <row r="17" spans="2:5" ht="12.75">
      <c r="B17" s="4"/>
      <c r="C17" s="4"/>
      <c r="D17" s="4"/>
      <c r="E17" s="4"/>
    </row>
    <row r="18" spans="2:5" ht="12.75">
      <c r="B18" s="4"/>
      <c r="C18" s="6" t="s">
        <v>60</v>
      </c>
      <c r="D18" s="4"/>
      <c r="E18" s="4"/>
    </row>
    <row r="19" spans="2:5" ht="26.25">
      <c r="B19" s="4"/>
      <c r="C19" s="31" t="s">
        <v>20</v>
      </c>
      <c r="D19" s="31" t="s">
        <v>21</v>
      </c>
      <c r="E19" s="31" t="s">
        <v>22</v>
      </c>
    </row>
    <row r="20" spans="2:5" ht="12.75">
      <c r="B20" s="4"/>
      <c r="C20" s="33">
        <v>0</v>
      </c>
      <c r="D20" s="33">
        <v>0</v>
      </c>
      <c r="E20" s="34">
        <v>130</v>
      </c>
    </row>
    <row r="21" spans="2:5" ht="12.75">
      <c r="B21" s="4"/>
      <c r="C21" s="33">
        <v>1220</v>
      </c>
      <c r="D21" s="33">
        <v>-1220</v>
      </c>
      <c r="E21" s="34">
        <v>130</v>
      </c>
    </row>
    <row r="22" spans="2:5" ht="12.75">
      <c r="B22" s="4"/>
      <c r="C22" s="33">
        <v>1520</v>
      </c>
      <c r="D22" s="33">
        <v>-1520</v>
      </c>
      <c r="E22" s="34">
        <v>430</v>
      </c>
    </row>
    <row r="23" spans="2:5" ht="12.75">
      <c r="B23" s="4"/>
      <c r="C23" s="33">
        <v>1575</v>
      </c>
      <c r="D23" s="33">
        <v>-1575</v>
      </c>
      <c r="E23" s="34">
        <v>430</v>
      </c>
    </row>
    <row r="24" spans="2:5" ht="12.75">
      <c r="B24" s="4"/>
      <c r="C24" s="33">
        <v>1575</v>
      </c>
      <c r="D24" s="33">
        <v>-1575</v>
      </c>
      <c r="E24" s="34">
        <v>3500</v>
      </c>
    </row>
    <row r="25" spans="2:5" ht="12.75">
      <c r="B25" s="4"/>
      <c r="C25" s="33">
        <v>1395</v>
      </c>
      <c r="D25" s="33">
        <v>-1395</v>
      </c>
      <c r="E25" s="34">
        <v>3805</v>
      </c>
    </row>
    <row r="26" spans="2:5" ht="12.75">
      <c r="B26" s="4"/>
      <c r="C26" s="33">
        <v>1365</v>
      </c>
      <c r="D26" s="33">
        <v>-1365</v>
      </c>
      <c r="E26" s="34">
        <v>3840</v>
      </c>
    </row>
    <row r="27" spans="2:5" ht="12.75">
      <c r="B27" s="4"/>
      <c r="C27" s="33">
        <v>1280</v>
      </c>
      <c r="D27" s="33">
        <v>-1280</v>
      </c>
      <c r="E27" s="34">
        <v>4080</v>
      </c>
    </row>
    <row r="28" spans="2:5" ht="12.75">
      <c r="B28" s="4"/>
      <c r="C28" s="33">
        <v>1124</v>
      </c>
      <c r="D28" s="33">
        <v>-1124</v>
      </c>
      <c r="E28" s="34">
        <v>4130</v>
      </c>
    </row>
    <row r="29" spans="2:5" ht="12.75">
      <c r="B29" s="4"/>
      <c r="C29" s="33">
        <v>690</v>
      </c>
      <c r="D29" s="33">
        <v>-690</v>
      </c>
      <c r="E29" s="34">
        <v>4650</v>
      </c>
    </row>
    <row r="30" spans="2:5" ht="12.75" customHeight="1">
      <c r="B30" s="4"/>
      <c r="C30" s="33">
        <v>0</v>
      </c>
      <c r="D30" s="33">
        <v>0</v>
      </c>
      <c r="E30" s="34">
        <v>4650</v>
      </c>
    </row>
    <row r="34" ht="22.5">
      <c r="C34" s="68" t="s">
        <v>86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3"/>
  <headerFooter alignWithMargins="0">
    <oddHeader>&amp;R&amp;G</oddHeader>
    <oddFooter>&amp;L&amp;D&amp;R&amp;7&amp;P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Wall</dc:creator>
  <cp:keywords/>
  <dc:description/>
  <cp:lastModifiedBy>florin tudose</cp:lastModifiedBy>
  <cp:lastPrinted>2018-08-10T09:42:33Z</cp:lastPrinted>
  <dcterms:created xsi:type="dcterms:W3CDTF">1999-02-11T12:51:01Z</dcterms:created>
  <dcterms:modified xsi:type="dcterms:W3CDTF">2018-09-19T12:29:57Z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